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Versnellingsbak" sheetId="1" r:id="rId1"/>
    <sheet name="Info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fam. Huijben</author>
  </authors>
  <commentList>
    <comment ref="E16" authorId="0">
      <text>
        <r>
          <rPr>
            <b/>
            <sz val="8"/>
            <rFont val="Tahoma"/>
            <family val="0"/>
          </rPr>
          <t>John Huijben:</t>
        </r>
        <r>
          <rPr>
            <sz val="8"/>
            <rFont val="Tahoma"/>
            <family val="0"/>
          </rPr>
          <t xml:space="preserve">
Deze factor word gebruikt om de versnellingsbak ratio te berekenen (0,88x113,64=100%)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John Huijben:
</t>
        </r>
        <r>
          <rPr>
            <sz val="8"/>
            <rFont val="Tahoma"/>
            <family val="2"/>
          </rPr>
          <t>Vul hier in bij welk toerental je overschakelt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0"/>
          </rPr>
          <t xml:space="preserve">John Huijben:
</t>
        </r>
        <r>
          <rPr>
            <sz val="8"/>
            <rFont val="Tahoma"/>
            <family val="2"/>
          </rPr>
          <t xml:space="preserve">LET OP: hiervoor met het schakelmoment dat boven de bovenstaande grafiek staat ingevult zijn (Vakje D20)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<sst xmlns="http://schemas.openxmlformats.org/spreadsheetml/2006/main" count="69" uniqueCount="47">
  <si>
    <t>Versnellingsbak Informatie</t>
  </si>
  <si>
    <t>Honda MTX80 6bak</t>
  </si>
  <si>
    <t>Versnellingsbak tandwielen:</t>
  </si>
  <si>
    <t>1e</t>
  </si>
  <si>
    <t>2e</t>
  </si>
  <si>
    <t>3e</t>
  </si>
  <si>
    <t>4e</t>
  </si>
  <si>
    <t>5e</t>
  </si>
  <si>
    <t>6e</t>
  </si>
  <si>
    <t>Voor</t>
  </si>
  <si>
    <t>Achter</t>
  </si>
  <si>
    <t>Ratio</t>
  </si>
  <si>
    <t>Versnellingsbak ratio:</t>
  </si>
  <si>
    <t>%</t>
  </si>
  <si>
    <t>Vermenigvuldigingsfactor =</t>
  </si>
  <si>
    <t>Versnellingsbak grafiek:</t>
  </si>
  <si>
    <t>Schakelmoment</t>
  </si>
  <si>
    <t>rpm</t>
  </si>
  <si>
    <t>Toerendrop:</t>
  </si>
  <si>
    <t>Schakeling:</t>
  </si>
  <si>
    <t>1 naar 2</t>
  </si>
  <si>
    <t>2 naar 3</t>
  </si>
  <si>
    <t>3 naar 4</t>
  </si>
  <si>
    <t>4 naar 5</t>
  </si>
  <si>
    <t>5 naar 6</t>
  </si>
  <si>
    <t>LET OP: hiervoor moet het schakelmoment boven de bovenstaande grafiek ingevult zijn!</t>
  </si>
  <si>
    <t>Drop:</t>
  </si>
  <si>
    <t>tpm</t>
  </si>
  <si>
    <t>Begin powerband:</t>
  </si>
  <si>
    <t>Voor info en hulp kijk bij het tabblad "Informatie"</t>
  </si>
  <si>
    <t>Voor informatie over de versnellingsbak kijk bij het tabblad "Versnellingsbak"</t>
  </si>
  <si>
    <t>Dit excel sheetje is speciaal gemaakt voor de 6bak uit een honda mtx80</t>
  </si>
  <si>
    <t>Hiermee kan bekeken worden wat je powerband moet zijn bij welk schakelmoment</t>
  </si>
  <si>
    <t>Handig als je bv. een uitlaat gaat maken en je weet niet precies welke richtlijnen je aan moet houden m.b.t. de powerband</t>
  </si>
  <si>
    <t>Uitleg:</t>
  </si>
  <si>
    <t>De werking is heel simpel, je voert het schakemoment in (iets lager dan max. toerental) en je kan gaan aflezen</t>
  </si>
  <si>
    <t>In de grafiek kun je zien hoever de motor in toeren terugvalt</t>
  </si>
  <si>
    <t>Daaronder is af te lezen hoeveel toeren de motor terugvalt</t>
  </si>
  <si>
    <t>Als je wilt weten bij de hoeveel toeren de powerband moet beginnen voor een vlotte doorschakeling kun je rechts kijken</t>
  </si>
  <si>
    <t>Onder "begin powerband" staat een lijstje met toerentallen</t>
  </si>
  <si>
    <t>Als je bv. wilt dat je zonder dip van zn 2 naar zn 3 kan schakelen moet je dat toerental als minimum toerental aanhouden</t>
  </si>
  <si>
    <t>Ik raad aan om voor het begin van het toerengebied het minimum tpm begintoerental 2 naar 3 aan te houden</t>
  </si>
  <si>
    <t>D.m.v. het gewicht van het vliegwiel en de koppeling is de dip tusse nde 1e en 2e versnelling meestal te overzien</t>
  </si>
  <si>
    <t>Vragen kun je altijd stellen op onderstaand email adres:</t>
  </si>
  <si>
    <t>fietsweerheel@hotmail.com</t>
  </si>
  <si>
    <t>Mvg,</t>
  </si>
  <si>
    <t>John Huijben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</si>
</sst>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4">
    <font>
      <sz val="10"/>
      <name val="Arial"/>
      <family val="0"/>
    </font>
    <font>
      <i/>
      <sz val="10"/>
      <name val="Arial"/>
      <family val="2"/>
    </font>
    <font>
      <b/>
      <i/>
      <sz val="12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right"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" fontId="8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/>
    </xf>
    <xf numFmtId="16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025"/>
          <c:w val="0.94525"/>
          <c:h val="0.861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Versnellingsbak!$N$10:$N$21</c:f>
              <c:numCache>
                <c:ptCount val="12"/>
                <c:pt idx="0">
                  <c:v>0</c:v>
                </c:pt>
                <c:pt idx="1">
                  <c:v>3473.684210526316</c:v>
                </c:pt>
                <c:pt idx="2">
                  <c:v>3473.684210526316</c:v>
                </c:pt>
                <c:pt idx="3">
                  <c:v>5333.333333333333</c:v>
                </c:pt>
                <c:pt idx="4">
                  <c:v>5333.333333333333</c:v>
                </c:pt>
                <c:pt idx="5">
                  <c:v>7333.333333333333</c:v>
                </c:pt>
                <c:pt idx="6">
                  <c:v>7333.333333333333</c:v>
                </c:pt>
                <c:pt idx="7">
                  <c:v>9370.370370370369</c:v>
                </c:pt>
                <c:pt idx="8">
                  <c:v>9370.370370370369</c:v>
                </c:pt>
                <c:pt idx="9">
                  <c:v>11000</c:v>
                </c:pt>
                <c:pt idx="10">
                  <c:v>11000</c:v>
                </c:pt>
                <c:pt idx="11">
                  <c:v>12500</c:v>
                </c:pt>
              </c:numCache>
            </c:numRef>
          </c:xVal>
          <c:yVal>
            <c:numRef>
              <c:f>Versnellingsbak!$M$10:$M$21</c:f>
              <c:numCache>
                <c:ptCount val="12"/>
                <c:pt idx="0">
                  <c:v>0</c:v>
                </c:pt>
                <c:pt idx="1">
                  <c:v>12500</c:v>
                </c:pt>
                <c:pt idx="2">
                  <c:v>8141.447368421053</c:v>
                </c:pt>
                <c:pt idx="3">
                  <c:v>12500</c:v>
                </c:pt>
                <c:pt idx="4">
                  <c:v>9090.909090909092</c:v>
                </c:pt>
                <c:pt idx="5">
                  <c:v>12500</c:v>
                </c:pt>
                <c:pt idx="6">
                  <c:v>9782.608695652176</c:v>
                </c:pt>
                <c:pt idx="7">
                  <c:v>12500</c:v>
                </c:pt>
                <c:pt idx="8">
                  <c:v>10648.148148148146</c:v>
                </c:pt>
                <c:pt idx="9">
                  <c:v>12500</c:v>
                </c:pt>
                <c:pt idx="10">
                  <c:v>11000</c:v>
                </c:pt>
                <c:pt idx="11">
                  <c:v>12500</c:v>
                </c:pt>
              </c:numCache>
            </c:numRef>
          </c:yVal>
          <c:smooth val="1"/>
        </c:ser>
        <c:axId val="43248990"/>
        <c:axId val="53696591"/>
      </c:scatterChart>
      <c:valAx>
        <c:axId val="4324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Km/u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696591"/>
        <c:crosses val="autoZero"/>
        <c:crossBetween val="midCat"/>
        <c:dispUnits/>
      </c:valAx>
      <c:valAx>
        <c:axId val="53696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48990"/>
        <c:crosses val="autoZero"/>
        <c:crossBetween val="midCat"/>
        <c:dispUnits/>
        <c:majorUnit val="2000"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9525</xdr:rowOff>
    </xdr:from>
    <xdr:to>
      <xdr:col>10</xdr:col>
      <xdr:colOff>0</xdr:colOff>
      <xdr:row>32</xdr:row>
      <xdr:rowOff>0</xdr:rowOff>
    </xdr:to>
    <xdr:graphicFrame>
      <xdr:nvGraphicFramePr>
        <xdr:cNvPr id="1" name="Chart 7"/>
        <xdr:cNvGraphicFramePr/>
      </xdr:nvGraphicFramePr>
      <xdr:xfrm>
        <a:off x="609600" y="3600450"/>
        <a:ext cx="56007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etsweerheel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tabSelected="1" workbookViewId="0" topLeftCell="A1">
      <selection activeCell="C9" sqref="C9"/>
    </sheetView>
  </sheetViews>
  <sheetFormatPr defaultColWidth="9.140625" defaultRowHeight="12.75"/>
  <cols>
    <col min="5" max="5" width="9.28125" style="0" bestFit="1" customWidth="1"/>
    <col min="10" max="10" width="10.7109375" style="0" bestFit="1" customWidth="1"/>
  </cols>
  <sheetData>
    <row r="2" ht="15">
      <c r="B2" s="1" t="s">
        <v>0</v>
      </c>
    </row>
    <row r="3" spans="2:10" ht="12.7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3:15" ht="12.75">
      <c r="C4" s="13" t="s">
        <v>29</v>
      </c>
      <c r="J4" s="16"/>
      <c r="K4" s="16"/>
      <c r="L4" s="16"/>
      <c r="M4" s="16"/>
      <c r="N4" s="16"/>
      <c r="O4" s="16"/>
    </row>
    <row r="6" spans="2:15" ht="12.75">
      <c r="B6" s="4" t="s">
        <v>2</v>
      </c>
      <c r="C6" s="5"/>
      <c r="D6" s="5"/>
      <c r="G6" s="4" t="s">
        <v>12</v>
      </c>
      <c r="H6" s="5"/>
      <c r="I6" s="5"/>
      <c r="J6" s="16"/>
      <c r="K6" s="16"/>
      <c r="L6" s="16"/>
      <c r="M6" s="16"/>
      <c r="N6" s="16"/>
      <c r="O6" s="16"/>
    </row>
    <row r="7" spans="10:15" ht="12.75">
      <c r="J7" s="16"/>
      <c r="K7" s="16"/>
      <c r="L7" s="16"/>
      <c r="M7" s="16"/>
      <c r="N7" s="16"/>
      <c r="O7" s="16"/>
    </row>
    <row r="8" spans="2:15" ht="12.75">
      <c r="B8" s="10"/>
      <c r="C8" s="9" t="s">
        <v>9</v>
      </c>
      <c r="D8" s="9" t="s">
        <v>10</v>
      </c>
      <c r="E8" s="9" t="s">
        <v>11</v>
      </c>
      <c r="J8" s="16"/>
      <c r="K8" s="16"/>
      <c r="L8" s="16"/>
      <c r="M8" s="16"/>
      <c r="N8" s="16"/>
      <c r="O8" s="16"/>
    </row>
    <row r="9" spans="2:15" ht="12.75">
      <c r="B9" s="11" t="s">
        <v>3</v>
      </c>
      <c r="C9" s="8">
        <v>12</v>
      </c>
      <c r="D9" s="8">
        <v>38</v>
      </c>
      <c r="E9" s="12">
        <f aca="true" t="shared" si="0" ref="E9:E14">D9/C9</f>
        <v>3.1666666666666665</v>
      </c>
      <c r="G9" s="7" t="s">
        <v>3</v>
      </c>
      <c r="H9" s="14">
        <f>10000/(E9*E16)</f>
        <v>27.789473684210527</v>
      </c>
      <c r="I9" s="14" t="s">
        <v>13</v>
      </c>
      <c r="J9" s="16"/>
      <c r="K9" s="16"/>
      <c r="L9" s="16"/>
      <c r="M9" s="16"/>
      <c r="N9" s="16"/>
      <c r="O9" s="16"/>
    </row>
    <row r="10" spans="2:15" ht="12.75">
      <c r="B10" s="11" t="s">
        <v>4</v>
      </c>
      <c r="C10" s="8">
        <v>16</v>
      </c>
      <c r="D10" s="8">
        <v>33</v>
      </c>
      <c r="E10" s="12">
        <f t="shared" si="0"/>
        <v>2.0625</v>
      </c>
      <c r="G10" s="7" t="s">
        <v>4</v>
      </c>
      <c r="H10" s="14">
        <f>10000/(E10*E16)</f>
        <v>42.666666666666664</v>
      </c>
      <c r="I10" s="14" t="s">
        <v>13</v>
      </c>
      <c r="J10" s="16"/>
      <c r="K10" s="15">
        <f>(H9/100)*D21</f>
        <v>3473.684210526316</v>
      </c>
      <c r="L10" s="15"/>
      <c r="M10" s="15">
        <v>0</v>
      </c>
      <c r="N10" s="15">
        <v>0</v>
      </c>
      <c r="O10" s="16"/>
    </row>
    <row r="11" spans="2:15" ht="12.75">
      <c r="B11" s="11" t="s">
        <v>5</v>
      </c>
      <c r="C11" s="8">
        <v>20</v>
      </c>
      <c r="D11" s="8">
        <v>30</v>
      </c>
      <c r="E11" s="12">
        <f t="shared" si="0"/>
        <v>1.5</v>
      </c>
      <c r="G11" s="7" t="s">
        <v>5</v>
      </c>
      <c r="H11" s="14">
        <f>10000/(E11*E16)</f>
        <v>58.666666666666664</v>
      </c>
      <c r="I11" s="14" t="s">
        <v>13</v>
      </c>
      <c r="J11" s="16"/>
      <c r="K11" s="15">
        <f>(H10/100)*D21</f>
        <v>5333.333333333333</v>
      </c>
      <c r="L11" s="15"/>
      <c r="M11" s="15">
        <f>D21</f>
        <v>12500</v>
      </c>
      <c r="N11" s="15">
        <f>K10</f>
        <v>3473.684210526316</v>
      </c>
      <c r="O11" s="16"/>
    </row>
    <row r="12" spans="2:15" ht="12.75">
      <c r="B12" s="11" t="s">
        <v>6</v>
      </c>
      <c r="C12" s="8">
        <v>23</v>
      </c>
      <c r="D12" s="8">
        <v>27</v>
      </c>
      <c r="E12" s="12">
        <f t="shared" si="0"/>
        <v>1.173913043478261</v>
      </c>
      <c r="G12" s="7" t="s">
        <v>6</v>
      </c>
      <c r="H12" s="14">
        <f>10000/(E12*E16)</f>
        <v>74.96296296296295</v>
      </c>
      <c r="I12" s="14" t="s">
        <v>13</v>
      </c>
      <c r="J12" s="16"/>
      <c r="K12" s="15">
        <f>(H11/100)*D21</f>
        <v>7333.333333333333</v>
      </c>
      <c r="L12" s="15"/>
      <c r="M12" s="15">
        <f>(K10/K11)*D21</f>
        <v>8141.447368421053</v>
      </c>
      <c r="N12" s="15">
        <f>K10</f>
        <v>3473.684210526316</v>
      </c>
      <c r="O12" s="16"/>
    </row>
    <row r="13" spans="2:15" ht="12.75">
      <c r="B13" s="11" t="s">
        <v>7</v>
      </c>
      <c r="C13" s="8">
        <v>25</v>
      </c>
      <c r="D13" s="8">
        <v>25</v>
      </c>
      <c r="E13" s="12">
        <f t="shared" si="0"/>
        <v>1</v>
      </c>
      <c r="G13" s="7" t="s">
        <v>7</v>
      </c>
      <c r="H13" s="14">
        <f>10000/(E13*E16)</f>
        <v>88</v>
      </c>
      <c r="I13" s="14" t="s">
        <v>13</v>
      </c>
      <c r="J13" s="16"/>
      <c r="K13" s="15">
        <f>(H12/100)*D21</f>
        <v>9370.370370370369</v>
      </c>
      <c r="L13" s="15"/>
      <c r="M13" s="15">
        <f>D21</f>
        <v>12500</v>
      </c>
      <c r="N13" s="15">
        <f>K11</f>
        <v>5333.333333333333</v>
      </c>
      <c r="O13" s="16"/>
    </row>
    <row r="14" spans="2:15" ht="12.75">
      <c r="B14" s="11" t="s">
        <v>8</v>
      </c>
      <c r="C14" s="8">
        <v>26</v>
      </c>
      <c r="D14" s="8">
        <v>23</v>
      </c>
      <c r="E14" s="12">
        <f t="shared" si="0"/>
        <v>0.8846153846153846</v>
      </c>
      <c r="G14" s="7" t="s">
        <v>8</v>
      </c>
      <c r="H14" s="14">
        <v>100</v>
      </c>
      <c r="I14" s="14" t="s">
        <v>13</v>
      </c>
      <c r="J14" s="16"/>
      <c r="K14" s="15">
        <f>(H13/100)*D21</f>
        <v>11000</v>
      </c>
      <c r="L14" s="15"/>
      <c r="M14" s="15">
        <f>(K11/K12)*D21</f>
        <v>9090.909090909092</v>
      </c>
      <c r="N14" s="15">
        <f>K11</f>
        <v>5333.333333333333</v>
      </c>
      <c r="O14" s="16"/>
    </row>
    <row r="15" spans="10:15" ht="12.75">
      <c r="J15" s="16"/>
      <c r="K15" s="15">
        <f>(H14/100)*D21</f>
        <v>12500</v>
      </c>
      <c r="L15" s="15"/>
      <c r="M15" s="15">
        <f>D21</f>
        <v>12500</v>
      </c>
      <c r="N15" s="15">
        <f>K12</f>
        <v>7333.333333333333</v>
      </c>
      <c r="O15" s="16"/>
    </row>
    <row r="16" spans="2:15" ht="12.75">
      <c r="B16" s="8" t="s">
        <v>14</v>
      </c>
      <c r="E16" s="12">
        <f>100/0.88</f>
        <v>113.63636363636364</v>
      </c>
      <c r="J16" s="16"/>
      <c r="K16" s="15"/>
      <c r="L16" s="15"/>
      <c r="M16" s="15">
        <f>(K12/K13)*D21</f>
        <v>9782.608695652176</v>
      </c>
      <c r="N16" s="15">
        <f>K12</f>
        <v>7333.333333333333</v>
      </c>
      <c r="O16" s="16"/>
    </row>
    <row r="17" spans="10:15" ht="12.75">
      <c r="J17" s="16"/>
      <c r="K17" s="15"/>
      <c r="L17" s="15"/>
      <c r="M17" s="15">
        <f>D21</f>
        <v>12500</v>
      </c>
      <c r="N17" s="15">
        <f>K13</f>
        <v>9370.370370370369</v>
      </c>
      <c r="O17" s="16"/>
    </row>
    <row r="18" spans="10:15" ht="12.75">
      <c r="J18" s="16"/>
      <c r="K18" s="15"/>
      <c r="L18" s="15"/>
      <c r="M18" s="15">
        <f>(K13/K14)*D21</f>
        <v>10648.148148148146</v>
      </c>
      <c r="N18" s="15">
        <f>K13</f>
        <v>9370.370370370369</v>
      </c>
      <c r="O18" s="16"/>
    </row>
    <row r="19" spans="2:15" ht="12.75">
      <c r="B19" s="4" t="s">
        <v>15</v>
      </c>
      <c r="C19" s="5"/>
      <c r="D19" s="5"/>
      <c r="J19" s="16"/>
      <c r="K19" s="15"/>
      <c r="L19" s="15"/>
      <c r="M19" s="15">
        <f>D21</f>
        <v>12500</v>
      </c>
      <c r="N19" s="15">
        <f>K14</f>
        <v>11000</v>
      </c>
      <c r="O19" s="16"/>
    </row>
    <row r="20" spans="10:15" ht="12.75">
      <c r="J20" s="16"/>
      <c r="K20" s="15"/>
      <c r="L20" s="15"/>
      <c r="M20" s="15">
        <f>(K14/K15)*D21</f>
        <v>11000</v>
      </c>
      <c r="N20" s="15">
        <f>K14</f>
        <v>11000</v>
      </c>
      <c r="O20" s="16"/>
    </row>
    <row r="21" spans="2:15" ht="12.75">
      <c r="B21" s="6"/>
      <c r="C21" s="7" t="s">
        <v>16</v>
      </c>
      <c r="D21" s="13">
        <v>12500</v>
      </c>
      <c r="E21" s="6" t="s">
        <v>17</v>
      </c>
      <c r="J21" s="16"/>
      <c r="K21" s="15"/>
      <c r="L21" s="15"/>
      <c r="M21" s="15">
        <f>D21</f>
        <v>12500</v>
      </c>
      <c r="N21" s="15">
        <f>K15</f>
        <v>12500</v>
      </c>
      <c r="O21" s="16"/>
    </row>
    <row r="22" spans="10:15" ht="12.75">
      <c r="J22" s="16"/>
      <c r="K22" s="16"/>
      <c r="L22" s="16"/>
      <c r="M22" s="16"/>
      <c r="N22" s="16"/>
      <c r="O22" s="16"/>
    </row>
    <row r="35" spans="2:4" ht="12.75">
      <c r="B35" s="4" t="s">
        <v>18</v>
      </c>
      <c r="D35" s="8" t="s">
        <v>25</v>
      </c>
    </row>
    <row r="37" spans="2:6" ht="12.75">
      <c r="B37" s="20" t="s">
        <v>19</v>
      </c>
      <c r="C37" s="9" t="s">
        <v>26</v>
      </c>
      <c r="D37" s="10"/>
      <c r="E37" s="23" t="s">
        <v>28</v>
      </c>
      <c r="F37" s="21"/>
    </row>
    <row r="38" spans="2:6" ht="12.75">
      <c r="B38" s="19" t="s">
        <v>20</v>
      </c>
      <c r="C38" s="17">
        <f>D21-M12</f>
        <v>4358.552631578947</v>
      </c>
      <c r="D38" s="22" t="s">
        <v>27</v>
      </c>
      <c r="E38" s="14">
        <f>D21-C38</f>
        <v>8141.447368421053</v>
      </c>
      <c r="F38" s="13" t="s">
        <v>27</v>
      </c>
    </row>
    <row r="39" spans="2:6" ht="12.75">
      <c r="B39" s="18" t="s">
        <v>21</v>
      </c>
      <c r="C39" s="17">
        <f>D21-M14</f>
        <v>3409.090909090908</v>
      </c>
      <c r="D39" s="22" t="s">
        <v>27</v>
      </c>
      <c r="E39" s="14">
        <f>D21-C39</f>
        <v>9090.909090909092</v>
      </c>
      <c r="F39" s="13" t="s">
        <v>27</v>
      </c>
    </row>
    <row r="40" spans="2:6" ht="12.75">
      <c r="B40" s="18" t="s">
        <v>22</v>
      </c>
      <c r="C40" s="17">
        <f>D21-M16</f>
        <v>2717.391304347824</v>
      </c>
      <c r="D40" s="22" t="s">
        <v>27</v>
      </c>
      <c r="E40" s="14">
        <f>D21-C40</f>
        <v>9782.608695652176</v>
      </c>
      <c r="F40" s="13" t="s">
        <v>27</v>
      </c>
    </row>
    <row r="41" spans="2:6" ht="12.75">
      <c r="B41" s="18" t="s">
        <v>23</v>
      </c>
      <c r="C41" s="17">
        <f>D21-M18</f>
        <v>1851.851851851854</v>
      </c>
      <c r="D41" s="22" t="s">
        <v>27</v>
      </c>
      <c r="E41" s="14">
        <f>D21-C41</f>
        <v>10648.148148148146</v>
      </c>
      <c r="F41" s="13" t="s">
        <v>27</v>
      </c>
    </row>
    <row r="42" spans="2:6" ht="12.75">
      <c r="B42" s="18" t="s">
        <v>24</v>
      </c>
      <c r="C42" s="17">
        <f>D21-M20</f>
        <v>1500</v>
      </c>
      <c r="D42" s="22" t="s">
        <v>27</v>
      </c>
      <c r="E42" s="14">
        <f>D21-C42</f>
        <v>11000</v>
      </c>
      <c r="F42" s="13" t="s">
        <v>27</v>
      </c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8"/>
  <sheetViews>
    <sheetView workbookViewId="0" topLeftCell="A1">
      <selection activeCell="B30" sqref="B30"/>
    </sheetView>
  </sheetViews>
  <sheetFormatPr defaultColWidth="9.140625" defaultRowHeight="12.75"/>
  <sheetData>
    <row r="2" ht="15">
      <c r="B2" s="1" t="s">
        <v>0</v>
      </c>
    </row>
    <row r="3" spans="2:10" ht="12.7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3:10" ht="12.75">
      <c r="C4" s="13" t="s">
        <v>30</v>
      </c>
      <c r="J4" s="16"/>
    </row>
    <row r="6" ht="12.75">
      <c r="B6" t="s">
        <v>31</v>
      </c>
    </row>
    <row r="7" ht="12.75">
      <c r="B7" t="s">
        <v>32</v>
      </c>
    </row>
    <row r="8" ht="12.75">
      <c r="B8" t="s">
        <v>33</v>
      </c>
    </row>
    <row r="10" ht="12.75">
      <c r="B10" s="24" t="s">
        <v>34</v>
      </c>
    </row>
    <row r="11" ht="12.75">
      <c r="B11" t="s">
        <v>35</v>
      </c>
    </row>
    <row r="12" ht="12.75">
      <c r="B12" t="s">
        <v>36</v>
      </c>
    </row>
    <row r="13" ht="12.75">
      <c r="B13" t="s">
        <v>37</v>
      </c>
    </row>
    <row r="15" ht="12.75">
      <c r="B15" t="s">
        <v>38</v>
      </c>
    </row>
    <row r="16" ht="12.75">
      <c r="B16" t="s">
        <v>39</v>
      </c>
    </row>
    <row r="17" ht="12.75">
      <c r="B17" t="s">
        <v>40</v>
      </c>
    </row>
    <row r="18" ht="12.75">
      <c r="B18" t="s">
        <v>41</v>
      </c>
    </row>
    <row r="19" ht="12.75">
      <c r="B19" t="s">
        <v>42</v>
      </c>
    </row>
    <row r="21" ht="12.75">
      <c r="B21" t="s">
        <v>43</v>
      </c>
    </row>
    <row r="23" ht="12.75">
      <c r="B23" s="25" t="s">
        <v>44</v>
      </c>
    </row>
    <row r="26" ht="12.75">
      <c r="B26" t="s">
        <v>45</v>
      </c>
    </row>
    <row r="28" ht="12.75">
      <c r="B28" t="s">
        <v>46</v>
      </c>
    </row>
  </sheetData>
  <hyperlinks>
    <hyperlink ref="B23" r:id="rId1" display="fietsweerheel@hotmail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Huijben</dc:creator>
  <cp:keywords/>
  <dc:description/>
  <cp:lastModifiedBy>fam. Huijben</cp:lastModifiedBy>
  <dcterms:created xsi:type="dcterms:W3CDTF">2005-07-24T19:43:55Z</dcterms:created>
  <dcterms:modified xsi:type="dcterms:W3CDTF">2005-07-24T21:24:43Z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