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<sst xmlns="http://schemas.openxmlformats.org/spreadsheetml/2006/main" count="53" uniqueCount="49">
  <si>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3 versnel</t>
  </si>
  <si>
    <t>final</t>
  </si>
  <si>
    <t>wheel</t>
  </si>
  <si>
    <t>%hoogte</t>
  </si>
  <si>
    <t>breedte</t>
  </si>
  <si>
    <t>F is?</t>
  </si>
  <si>
    <t>moment wheel?</t>
  </si>
  <si>
    <t>afgelegde weg</t>
  </si>
  <si>
    <t>rpm m/s</t>
  </si>
  <si>
    <t>6000 rp/minuut</t>
  </si>
  <si>
    <t>km/h</t>
  </si>
  <si>
    <t>a=v/t</t>
  </si>
  <si>
    <t>s=v/t</t>
  </si>
  <si>
    <t>massa</t>
  </si>
  <si>
    <t>f=mxa</t>
  </si>
  <si>
    <t>Newton</t>
  </si>
  <si>
    <t>7000rpm</t>
  </si>
  <si>
    <t>eerste</t>
  </si>
  <si>
    <t>tweede</t>
  </si>
  <si>
    <t>derde</t>
  </si>
  <si>
    <t>vierde</t>
  </si>
  <si>
    <t>vijfde</t>
  </si>
  <si>
    <t>RPM</t>
  </si>
  <si>
    <t>rp/sec</t>
  </si>
  <si>
    <t>Versnelling</t>
  </si>
  <si>
    <t>A=v2-v1/t</t>
  </si>
  <si>
    <t>m/s²</t>
  </si>
  <si>
    <t>Kracht in N</t>
  </si>
  <si>
    <t>………….</t>
  </si>
  <si>
    <t>engine Power</t>
  </si>
  <si>
    <t>200pk</t>
  </si>
  <si>
    <t>newton</t>
  </si>
  <si>
    <t>Drag</t>
  </si>
  <si>
    <t>per seconde</t>
  </si>
  <si>
    <t>F in Newton</t>
  </si>
  <si>
    <t>airdrag</t>
  </si>
  <si>
    <t>mas</t>
  </si>
  <si>
    <t>carmoveF=</t>
  </si>
  <si>
    <t>N per/sec</t>
  </si>
  <si>
    <t>Gearforce</t>
  </si>
  <si>
    <t>carmoveF*3.91*4.62</t>
  </si>
  <si>
    <t>Gear koppel is</t>
  </si>
  <si>
    <t>rp/sec aandrijfas</t>
  </si>
  <si>
    <t>snelheid</t>
  </si>
  <si>
    <t>m/s</t>
  </si>
  <si>
    <t>wheelF=</t>
  </si>
  <si>
    <t>m=P/rpm</t>
  </si>
  <si>
    <t>m=f*l</t>
  </si>
  <si>
    <t>vermogen wiel = Power=koppelxrpm*6.28/60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</si>
</sst>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G28" sqref="G28"/>
    </sheetView>
  </sheetViews>
  <sheetFormatPr defaultColWidth="9.140625" defaultRowHeight="12.75"/>
  <cols>
    <col min="6" max="6" width="17.7109375" style="0" customWidth="1"/>
  </cols>
  <sheetData>
    <row r="1" spans="1:11" ht="12.75">
      <c r="A1">
        <f>6000/60</f>
        <v>100</v>
      </c>
      <c r="B1" t="s">
        <v>8</v>
      </c>
      <c r="C1" t="s">
        <v>9</v>
      </c>
      <c r="G1" t="s">
        <v>22</v>
      </c>
      <c r="H1">
        <v>4000</v>
      </c>
      <c r="I1">
        <v>5000</v>
      </c>
      <c r="J1">
        <v>6000</v>
      </c>
      <c r="K1">
        <v>7000</v>
      </c>
    </row>
    <row r="2" spans="1:11" ht="12.75">
      <c r="A2">
        <v>1.15</v>
      </c>
      <c r="B2" t="s">
        <v>0</v>
      </c>
      <c r="G2" t="s">
        <v>23</v>
      </c>
      <c r="H2">
        <f>H1/60</f>
        <v>66.66666666666667</v>
      </c>
      <c r="I2">
        <f>I1/60</f>
        <v>83.33333333333333</v>
      </c>
      <c r="J2">
        <f>J1/60</f>
        <v>100</v>
      </c>
      <c r="K2">
        <f>K1/60</f>
        <v>116.66666666666667</v>
      </c>
    </row>
    <row r="3" spans="1:13" ht="12.75">
      <c r="A3">
        <v>4.62</v>
      </c>
      <c r="B3" t="s">
        <v>1</v>
      </c>
      <c r="F3" t="s">
        <v>17</v>
      </c>
      <c r="G3">
        <v>3.91</v>
      </c>
      <c r="H3">
        <f>H2/G3/G8</f>
        <v>3.690540774939752</v>
      </c>
      <c r="I3">
        <f>I2/G3/G8</f>
        <v>4.61317596867469</v>
      </c>
      <c r="J3">
        <f>J2/G3/G8</f>
        <v>5.535811162409627</v>
      </c>
      <c r="K3">
        <f>K2/G3/G8</f>
        <v>6.458446356144566</v>
      </c>
      <c r="M3" t="s">
        <v>42</v>
      </c>
    </row>
    <row r="4" spans="1:11" ht="12.75">
      <c r="A4">
        <v>195</v>
      </c>
      <c r="B4" t="s">
        <v>4</v>
      </c>
      <c r="F4" t="s">
        <v>18</v>
      </c>
      <c r="G4">
        <v>2.25</v>
      </c>
      <c r="H4">
        <f>H2/G4/G8</f>
        <v>6.41333974667308</v>
      </c>
      <c r="I4">
        <f>I2/G4/G8</f>
        <v>8.01667468334135</v>
      </c>
      <c r="J4">
        <f>J2/G4/G8</f>
        <v>9.62000962000962</v>
      </c>
      <c r="K4">
        <f>K2/G4/G8</f>
        <v>11.22334455667789</v>
      </c>
    </row>
    <row r="5" spans="1:11" ht="12.75">
      <c r="A5">
        <v>55</v>
      </c>
      <c r="B5" t="s">
        <v>3</v>
      </c>
      <c r="F5" t="s">
        <v>19</v>
      </c>
      <c r="G5">
        <v>1.15</v>
      </c>
      <c r="H5">
        <f>H2/G5/G8</f>
        <v>12.547838634795157</v>
      </c>
      <c r="I5">
        <f>I2/G5/G8</f>
        <v>15.684798293493946</v>
      </c>
      <c r="J5">
        <f>J2/G5/G8</f>
        <v>18.821757952192733</v>
      </c>
      <c r="K5">
        <f>K2/G5/G8</f>
        <v>21.958717610891526</v>
      </c>
    </row>
    <row r="6" spans="1:11" ht="12.75">
      <c r="A6">
        <v>15</v>
      </c>
      <c r="B6" t="s">
        <v>2</v>
      </c>
      <c r="F6" t="s">
        <v>20</v>
      </c>
      <c r="G6">
        <v>0.98</v>
      </c>
      <c r="H6">
        <f>H2/G6/G8</f>
        <v>14.724504520422888</v>
      </c>
      <c r="I6">
        <f>I2/G6/G8</f>
        <v>18.405630650528607</v>
      </c>
      <c r="J6">
        <f>J2/G6/G8</f>
        <v>22.08675678063433</v>
      </c>
      <c r="K6">
        <f>K2/G6/G8</f>
        <v>25.767882910740052</v>
      </c>
    </row>
    <row r="7" spans="1:11" ht="12.75">
      <c r="A7">
        <v>880</v>
      </c>
      <c r="B7" t="s">
        <v>13</v>
      </c>
      <c r="F7" t="s">
        <v>21</v>
      </c>
      <c r="G7">
        <v>0.75</v>
      </c>
      <c r="H7">
        <f>H2/G7/G8</f>
        <v>19.24001924001924</v>
      </c>
      <c r="I7">
        <f>I2/G7/G8</f>
        <v>24.050024050024046</v>
      </c>
      <c r="J7">
        <f>J2/G7/G8</f>
        <v>28.860028860028862</v>
      </c>
      <c r="K7">
        <f>K2/G7/G8</f>
        <v>33.670033670033675</v>
      </c>
    </row>
    <row r="8" spans="2:7" ht="12.75">
      <c r="B8" t="s">
        <v>5</v>
      </c>
      <c r="F8" t="s">
        <v>1</v>
      </c>
      <c r="G8">
        <v>4.62</v>
      </c>
    </row>
    <row r="9" ht="12.75">
      <c r="B9" t="s">
        <v>6</v>
      </c>
    </row>
    <row r="10" spans="2:14" ht="12.75">
      <c r="B10">
        <f>149140/(K2*6.28)</f>
        <v>203.557779799818</v>
      </c>
      <c r="F10" t="s">
        <v>24</v>
      </c>
      <c r="G10">
        <v>3.91</v>
      </c>
      <c r="H10" t="s">
        <v>28</v>
      </c>
      <c r="I10">
        <f>I22-H22</f>
        <v>1.7252078697091475</v>
      </c>
      <c r="J10">
        <f>J22-I22</f>
        <v>1.7252078697091484</v>
      </c>
      <c r="K10">
        <f>K22-J22</f>
        <v>1.7252078697091502</v>
      </c>
      <c r="M10" t="s">
        <v>25</v>
      </c>
      <c r="N10" t="s">
        <v>26</v>
      </c>
    </row>
    <row r="11" spans="2:11" ht="12.75">
      <c r="B11" t="s">
        <v>48</v>
      </c>
      <c r="G11">
        <v>2.25</v>
      </c>
      <c r="H11">
        <f>H23-K22</f>
        <v>-0.0843434958524476</v>
      </c>
      <c r="I11">
        <f>H23-I22</f>
        <v>3.366072243565851</v>
      </c>
      <c r="J11">
        <f aca="true" t="shared" si="0" ref="J11:K14">J23-I23</f>
        <v>2.9980278980278996</v>
      </c>
      <c r="K11">
        <f t="shared" si="0"/>
        <v>2.9980278980278996</v>
      </c>
    </row>
    <row r="12" spans="1:11" ht="12.75">
      <c r="A12">
        <f>3.14*(2*(195/100*55)+(25.4*15))/1000</f>
        <v>1.8698700000000001</v>
      </c>
      <c r="B12" t="s">
        <v>7</v>
      </c>
      <c r="G12">
        <v>1.15</v>
      </c>
      <c r="H12">
        <f>H5-K4</f>
        <v>1.324494078117267</v>
      </c>
      <c r="I12">
        <f>I5-H5</f>
        <v>3.136959658698789</v>
      </c>
      <c r="J12">
        <f t="shared" si="0"/>
        <v>5.865706757011104</v>
      </c>
      <c r="K12">
        <f t="shared" si="0"/>
        <v>5.865706757011111</v>
      </c>
    </row>
    <row r="13" spans="2:11" ht="12.75">
      <c r="B13" t="s">
        <v>11</v>
      </c>
      <c r="C13">
        <f>(A10*60)</f>
        <v>0</v>
      </c>
      <c r="G13">
        <v>0.98</v>
      </c>
      <c r="H13">
        <f>K5-H6</f>
        <v>7.2342130904686375</v>
      </c>
      <c r="I13">
        <f>I6-H6</f>
        <v>3.681126130105719</v>
      </c>
      <c r="J13">
        <f t="shared" si="0"/>
        <v>6.883227316900786</v>
      </c>
      <c r="K13">
        <f t="shared" si="0"/>
        <v>6.883227316900786</v>
      </c>
    </row>
    <row r="14" spans="2:11" ht="12.75">
      <c r="B14" t="s">
        <v>12</v>
      </c>
      <c r="G14">
        <v>0.75</v>
      </c>
      <c r="H14">
        <f>K6-H7</f>
        <v>6.527863670720812</v>
      </c>
      <c r="I14">
        <f>I7-H7</f>
        <v>4.810004810004806</v>
      </c>
      <c r="J14">
        <f t="shared" si="0"/>
        <v>8.994083694083706</v>
      </c>
      <c r="K14">
        <f t="shared" si="0"/>
        <v>8.994083694083699</v>
      </c>
    </row>
    <row r="15" spans="1:5" ht="12.75">
      <c r="A15" t="s">
        <v>45</v>
      </c>
      <c r="B15" t="s">
        <v>47</v>
      </c>
      <c r="C15">
        <f>(((15*25.4)+(195/100*55)*2)/2000)</f>
        <v>0.29775</v>
      </c>
      <c r="D15" t="s">
        <v>46</v>
      </c>
      <c r="E15">
        <f>149140/60*K2</f>
        <v>289994.44444444444</v>
      </c>
    </row>
    <row r="16" spans="1:13" ht="12.75">
      <c r="A16" t="s">
        <v>45</v>
      </c>
      <c r="B16" t="e">
        <f>E15/#REF!</f>
        <v>#REF!</v>
      </c>
      <c r="F16" t="s">
        <v>27</v>
      </c>
      <c r="G16">
        <v>3.91</v>
      </c>
      <c r="H16" t="s">
        <v>28</v>
      </c>
      <c r="I16">
        <f>I10*A7</f>
        <v>1518.1829253440499</v>
      </c>
      <c r="J16">
        <f>J10*A7</f>
        <v>1518.1829253440505</v>
      </c>
      <c r="K16">
        <f>K10*A7</f>
        <v>1518.1829253440521</v>
      </c>
      <c r="M16" t="s">
        <v>34</v>
      </c>
    </row>
    <row r="17" spans="2:11" ht="12.75">
      <c r="B17" t="s">
        <v>14</v>
      </c>
      <c r="C17">
        <f>A7*I11</f>
        <v>2962.143574337949</v>
      </c>
      <c r="D17" t="s">
        <v>15</v>
      </c>
      <c r="G17">
        <v>2.25</v>
      </c>
      <c r="H17">
        <f>H11*A7</f>
        <v>-74.22227635015389</v>
      </c>
      <c r="I17">
        <f>I11*A7</f>
        <v>2962.143574337949</v>
      </c>
      <c r="J17">
        <f>J11*A7</f>
        <v>2638.264550264552</v>
      </c>
      <c r="K17">
        <f>K11*A7</f>
        <v>2638.264550264552</v>
      </c>
    </row>
    <row r="18" spans="7:11" ht="12.75">
      <c r="G18">
        <v>1.15</v>
      </c>
      <c r="H18">
        <f>H12*A7</f>
        <v>1165.5547887431949</v>
      </c>
      <c r="I18">
        <f>I12*A7</f>
        <v>2760.524499654934</v>
      </c>
      <c r="J18">
        <f>J12*A7</f>
        <v>5161.821946169772</v>
      </c>
      <c r="K18">
        <f>K12*A7</f>
        <v>5161.821946169777</v>
      </c>
    </row>
    <row r="19" spans="1:11" ht="12.75">
      <c r="A19" t="s">
        <v>29</v>
      </c>
      <c r="G19">
        <v>0.98</v>
      </c>
      <c r="H19">
        <f>H13*A7</f>
        <v>6366.107519612401</v>
      </c>
      <c r="I19">
        <f>I13*A7</f>
        <v>3239.390994493033</v>
      </c>
      <c r="J19">
        <f>J13*A7</f>
        <v>6057.240038872692</v>
      </c>
      <c r="K19">
        <f>K13*A7</f>
        <v>6057.240038872692</v>
      </c>
    </row>
    <row r="20" spans="1:11" ht="12.75">
      <c r="A20" t="s">
        <v>30</v>
      </c>
      <c r="B20" t="s">
        <v>16</v>
      </c>
      <c r="G20">
        <v>0.75</v>
      </c>
      <c r="H20">
        <f>H14*A7</f>
        <v>5744.520030234315</v>
      </c>
      <c r="I20">
        <f>I14*A7</f>
        <v>4232.804232804229</v>
      </c>
      <c r="J20">
        <f>J14*A7</f>
        <v>7914.793650793661</v>
      </c>
      <c r="K20">
        <f>K14*A7</f>
        <v>7914.793650793655</v>
      </c>
    </row>
    <row r="21" spans="1:3" ht="12.75">
      <c r="A21">
        <f>200/1.36*1000/60</f>
        <v>2450.9803921568628</v>
      </c>
      <c r="B21" t="s">
        <v>31</v>
      </c>
      <c r="C21" t="s">
        <v>33</v>
      </c>
    </row>
    <row r="22" spans="4:13" ht="12.75">
      <c r="D22">
        <f>A21/(6.28*K2)</f>
        <v>3.345287159449767</v>
      </c>
      <c r="F22" t="s">
        <v>43</v>
      </c>
      <c r="G22">
        <v>3.91</v>
      </c>
      <c r="H22">
        <f>H3*A12</f>
        <v>6.9008314788365945</v>
      </c>
      <c r="I22">
        <f>I3*A12</f>
        <v>8.626039348545742</v>
      </c>
      <c r="J22">
        <f>J3*A12</f>
        <v>10.35124721825489</v>
      </c>
      <c r="K22">
        <f>K3*A12</f>
        <v>12.07645508796404</v>
      </c>
      <c r="M22" t="s">
        <v>44</v>
      </c>
    </row>
    <row r="23" spans="1:11" ht="12.75">
      <c r="A23" t="s">
        <v>32</v>
      </c>
      <c r="G23">
        <v>2.25</v>
      </c>
      <c r="H23">
        <f>H4*A12</f>
        <v>11.992111592111593</v>
      </c>
      <c r="I23">
        <f>I4*A12</f>
        <v>14.99013949013949</v>
      </c>
      <c r="J23">
        <f>J4*A12</f>
        <v>17.98816738816739</v>
      </c>
      <c r="K23">
        <f>K4*A12</f>
        <v>20.98619528619529</v>
      </c>
    </row>
    <row r="24" spans="1:11" ht="12.75">
      <c r="A24">
        <f>0.31*1.8*(H22*H22)*60/2</f>
        <v>797.1834931623165</v>
      </c>
      <c r="B24" t="s">
        <v>35</v>
      </c>
      <c r="G24">
        <v>1.15</v>
      </c>
      <c r="H24">
        <f>H5*A12</f>
        <v>23.462827028044423</v>
      </c>
      <c r="I24">
        <f>I5*A12</f>
        <v>29.328533785055527</v>
      </c>
      <c r="J24">
        <f>J5*A12</f>
        <v>35.19424054206663</v>
      </c>
      <c r="K24">
        <f>K5*A12</f>
        <v>41.05994729907774</v>
      </c>
    </row>
    <row r="25" spans="1:11" ht="12.75">
      <c r="A25">
        <v>8800</v>
      </c>
      <c r="B25" t="s">
        <v>36</v>
      </c>
      <c r="G25">
        <v>0.98</v>
      </c>
      <c r="H25">
        <f>H6*A12</f>
        <v>27.53290926760315</v>
      </c>
      <c r="I25">
        <f>I6*A12</f>
        <v>34.41613658450393</v>
      </c>
      <c r="J25">
        <f>J6*A12</f>
        <v>41.29936390140472</v>
      </c>
      <c r="K25">
        <f>K6*A12</f>
        <v>48.182591218305504</v>
      </c>
    </row>
    <row r="26" spans="1:11" ht="12.75">
      <c r="A26">
        <f>A24+A25</f>
        <v>9597.183493162316</v>
      </c>
      <c r="B26" t="s">
        <v>15</v>
      </c>
      <c r="G26">
        <v>0.75</v>
      </c>
      <c r="H26">
        <f>H7*A12</f>
        <v>35.97633477633478</v>
      </c>
      <c r="I26">
        <f>I7*A12</f>
        <v>44.970418470418466</v>
      </c>
      <c r="J26">
        <f>J7*A12</f>
        <v>53.96450216450217</v>
      </c>
      <c r="K26">
        <f>K7*A12</f>
        <v>62.95858585858587</v>
      </c>
    </row>
    <row r="27" spans="1:2" ht="12.75">
      <c r="A27">
        <f>A26/60</f>
        <v>159.95305821937194</v>
      </c>
      <c r="B27" t="s">
        <v>38</v>
      </c>
    </row>
    <row r="28" spans="6:7" ht="12.75">
      <c r="F28">
        <f>A12/1000*A10*3600/1000</f>
        <v>0</v>
      </c>
      <c r="G28" t="s">
        <v>10</v>
      </c>
    </row>
    <row r="30" spans="1:7" ht="12.75">
      <c r="A30" t="s">
        <v>37</v>
      </c>
      <c r="B30">
        <f>A21-A27</f>
        <v>2291.0273339374908</v>
      </c>
      <c r="D30">
        <f>B30/A7</f>
        <v>2.603440152201694</v>
      </c>
      <c r="G30">
        <f>G31/880</f>
        <v>47.029063597401844</v>
      </c>
    </row>
    <row r="31" spans="6:12" ht="12.75">
      <c r="F31" t="s">
        <v>39</v>
      </c>
      <c r="G31">
        <f>B30*3.91*4.62</f>
        <v>41385.57596571362</v>
      </c>
      <c r="H31" t="s">
        <v>40</v>
      </c>
      <c r="J31" t="s">
        <v>41</v>
      </c>
      <c r="L31">
        <f>G31/K2</f>
        <v>354.7335082775453</v>
      </c>
    </row>
    <row r="32" ht="12.75">
      <c r="G32">
        <f>B30*0.75*4.62</f>
        <v>7938.409712093406</v>
      </c>
    </row>
    <row r="33" ht="12.75">
      <c r="C33">
        <f>195/100*55*2</f>
        <v>214.5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Kuwait Petroleum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Q8</dc:creator>
  <cp:keywords/>
  <dc:description/>
  <cp:lastModifiedBy>blender</cp:lastModifiedBy>
  <dcterms:created xsi:type="dcterms:W3CDTF">2004-10-11T07:07:07Z</dcterms:created>
  <dcterms:modified xsi:type="dcterms:W3CDTF">2011-09-29T14:23:27Z</dcterms:modified>
  <cp:category/>
  <cp:version/>
  <cp:contentType/>
  <cp:contentStatus/>
</cp:coreProperties>
</file>